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7F417AD8-26C8-48B2-9D41-C8BA3D0ED570}" xr6:coauthVersionLast="47" xr6:coauthVersionMax="47" xr10:uidLastSave="{00000000-0000-0000-0000-000000000000}"/>
  <bookViews>
    <workbookView xWindow="-120" yWindow="-120" windowWidth="20730" windowHeight="11160" tabRatio="702" activeTab="1" xr2:uid="{00000000-000D-0000-FFFF-FFFF00000000}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2019-2022'!$C$3:$AP$81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3" i="268" l="1"/>
  <c r="AO31" i="268"/>
  <c r="AO23" i="268"/>
  <c r="AO21" i="268"/>
  <c r="AO33" i="268" s="1"/>
  <c r="AP30" i="268"/>
  <c r="AP29" i="268"/>
  <c r="AP25" i="268"/>
  <c r="AP24" i="268"/>
  <c r="AP22" i="268"/>
  <c r="AP23" i="268" s="1"/>
  <c r="AP20" i="268"/>
  <c r="AP19" i="268"/>
  <c r="AP16" i="268"/>
  <c r="AP15" i="268"/>
  <c r="AP11" i="268"/>
  <c r="AP10" i="268"/>
  <c r="AN21" i="268"/>
  <c r="AN31" i="268"/>
  <c r="AP12" i="268"/>
  <c r="AP13" i="268"/>
  <c r="AP14" i="268"/>
  <c r="AP17" i="268"/>
  <c r="AP18" i="268"/>
  <c r="AN23" i="268"/>
  <c r="AM21" i="268"/>
  <c r="AM23" i="268"/>
  <c r="AM31" i="268"/>
  <c r="AP26" i="268"/>
  <c r="AP27" i="268"/>
  <c r="AP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N33" i="268" l="1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P31" i="268" l="1"/>
  <c r="AG33" i="268"/>
  <c r="AH33" i="268"/>
  <c r="AF33" i="268"/>
  <c r="AE31" i="268"/>
  <c r="AE23" i="268"/>
  <c r="AE21" i="268"/>
  <c r="AP21" i="268" l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33" i="267" s="1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F21" i="267"/>
  <c r="HG21" i="267"/>
  <c r="HG33" i="267" s="1"/>
  <c r="HH21" i="267"/>
  <c r="HI21" i="267"/>
  <c r="HJ21" i="267"/>
  <c r="HK21" i="267"/>
  <c r="HK33" i="267" s="1"/>
  <c r="HL21" i="267"/>
  <c r="GZ21" i="267"/>
  <c r="IE21" i="267"/>
  <c r="IS33" i="267" l="1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<sst xmlns="http://schemas.openxmlformats.org/spreadsheetml/2006/main" count="403" uniqueCount="88">
  <si>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</si>
  <si>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</si>
  <si>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</si>
  <si>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</si>
  <si>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</si>
  <si>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</si>
  <si>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</si>
  <si>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</si>
  <si>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</si>
  <si>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</si>
  <si>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</si>
  <si>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</si>
  <si>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</si>
  <si>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</si>
  <si>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</si>
  <si>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</si>
  <si>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</si>
  <si>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</si>
  <si>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</si>
  <si>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</si>
  <si>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</si>
  <si>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</si>
  <si>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</si>
  <si>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</si>
  <si>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</si>
  <si>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</si>
  <si>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</si>
  <si>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</si>
  <si>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</si>
  <si>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</si>
  <si>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</si>
  <si>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</si>
  <si>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</si>
  <si>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</si>
  <si>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</si>
  <si>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</si>
  <si>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</si>
  <si>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</si>
  <si>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</si>
  <si>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</si>
  <si>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</si>
  <si>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</si>
  <si>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</si>
  <si>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</si>
  <si>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</si>
  <si>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</si>
  <si>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</si>
  <si>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</si>
  <si>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</si>
  <si>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</si>
  <si>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</si>
  <si>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</si>
  <si>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</si>
  <si>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</si>
  <si>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</si>
  <si>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</si>
  <si>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</si>
  <si>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</si>
  <si>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</si>
  <si>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</si>
  <si>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</si>
  <si>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</si>
  <si>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</si>
  <si>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</si>
  <si>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</si>
  <si>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</si>
  <si>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</si>
  <si>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</si>
  <si>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</si>
  <si>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</si>
  <si>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</si>
  <si>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</si>
  <si>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</si>
  <si>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</si>
  <si>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</si>
  <si>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</si>
  <si>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</si>
  <si>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</si>
  <si>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</si>
  <si>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</si>
  <si>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</si>
  <si>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</si>
  <si>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</si>
  <si>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</si>
  <si>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</si>
  <si>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</si>
  <si>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ENE22- DIC21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</si>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</sst>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2019-2022'!$AC$1:$AO$1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 GAS 2019-2022'!$AC$33:$AO$33</c:f>
              <c:numCache>
                <c:formatCode>#,##0</c:formatCode>
                <c:ptCount val="13"/>
                <c:pt idx="0">
                  <c:v>1150031.7105</c:v>
                </c:pt>
                <c:pt idx="1">
                  <c:v>1172289.7332000001</c:v>
                </c:pt>
                <c:pt idx="2">
                  <c:v>1067744.5913</c:v>
                </c:pt>
                <c:pt idx="3">
                  <c:v>871274.07210000011</c:v>
                </c:pt>
                <c:pt idx="4">
                  <c:v>780865.31401290325</c:v>
                </c:pt>
                <c:pt idx="5">
                  <c:v>1068128.4027200001</c:v>
                </c:pt>
                <c:pt idx="6">
                  <c:v>823834.10490645119</c:v>
                </c:pt>
                <c:pt idx="7">
                  <c:v>850929.25434516149</c:v>
                </c:pt>
                <c:pt idx="8">
                  <c:v>1273570.5606000002</c:v>
                </c:pt>
                <c:pt idx="9">
                  <c:v>1367318.6092000001</c:v>
                </c:pt>
                <c:pt idx="10">
                  <c:v>1428097.6161999998</c:v>
                </c:pt>
                <c:pt idx="11">
                  <c:v>1366833.5268389999</c:v>
                </c:pt>
                <c:pt idx="12">
                  <c:v>1356402.0822000001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562"/>
          <c:min val="44197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1020536</xdr:colOff>
      <xdr:row>35</xdr:row>
      <xdr:rowOff>79376</xdr:rowOff>
    </xdr:from>
    <xdr:to>
      <xdr:col>38</xdr:col>
      <xdr:colOff>599622</xdr:colOff>
      <xdr:row>75</xdr:row>
      <xdr:rowOff>125640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P90"/>
  <sheetViews>
    <sheetView showGridLines="0" tabSelected="1" view="pageBreakPreview" topLeftCell="C1" zoomScale="60" zoomScaleNormal="60" workbookViewId="0">
      <pane xSplit="6" ySplit="9" topLeftCell="AB10" activePane="bottomRight" state="frozen"/>
      <selection activeCell="C1" sqref="C1"/>
      <selection pane="topRight" activeCell="I1" sqref="I1"/>
      <selection pane="bottomLeft" activeCell="C10" sqref="C10"/>
      <selection pane="bottomRight" activeCell="AO33" sqref="AO33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28" width="17.5703125" style="1" hidden="1" customWidth="1"/>
    <col min="29" max="41" width="17.5703125" style="1" customWidth="1"/>
    <col min="42" max="42" width="21.5703125" style="1" customWidth="1"/>
    <col min="43" max="16384" width="15.42578125" style="1"/>
  </cols>
  <sheetData>
    <row r="1" spans="1:42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</row>
    <row r="3" spans="1:42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42" s="98" customFormat="1" ht="20.25" customHeight="1" x14ac:dyDescent="0.35">
      <c r="A4" s="40" t="s">
        <v>74</v>
      </c>
      <c r="B4" s="40"/>
      <c r="C4" s="103" t="s">
        <v>87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</row>
    <row r="5" spans="1:42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</row>
    <row r="6" spans="1:42" s="11" customFormat="1" ht="7.9" customHeight="1" x14ac:dyDescent="0.25">
      <c r="A6" s="31"/>
      <c r="B6" s="31"/>
      <c r="C6" s="31"/>
      <c r="D6" s="32"/>
    </row>
    <row r="7" spans="1:42" s="11" customFormat="1" ht="14.25" customHeight="1" x14ac:dyDescent="0.25">
      <c r="C7" s="36"/>
      <c r="D7" s="33"/>
    </row>
    <row r="8" spans="1:42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83">
        <v>2022</v>
      </c>
    </row>
    <row r="9" spans="1:42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86</v>
      </c>
    </row>
    <row r="10" spans="1:42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f>+AO10-AN10</f>
        <v>116.480861</v>
      </c>
    </row>
    <row r="11" spans="1:42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f>+AO11-AN11</f>
        <v>358.70420000000001</v>
      </c>
    </row>
    <row r="12" spans="1:42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>
        <f t="shared" ref="AP12:AP28" si="0">+AM12-AL12</f>
        <v>0</v>
      </c>
    </row>
    <row r="13" spans="1:42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>
        <f t="shared" si="0"/>
        <v>0</v>
      </c>
    </row>
    <row r="14" spans="1:42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>
        <f t="shared" si="0"/>
        <v>0</v>
      </c>
    </row>
    <row r="15" spans="1:42" s="13" customFormat="1" ht="21.75" customHeight="1" x14ac:dyDescent="0.25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f>+AO15-AN15</f>
        <v>-487.38689999999997</v>
      </c>
    </row>
    <row r="16" spans="1:42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f>+AO16-AN16</f>
        <v>-658.54829999999993</v>
      </c>
    </row>
    <row r="17" spans="1:42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>
        <f t="shared" si="0"/>
        <v>0</v>
      </c>
    </row>
    <row r="18" spans="1:42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>
        <f t="shared" si="0"/>
        <v>0</v>
      </c>
    </row>
    <row r="19" spans="1:42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f>+AO19-AN19</f>
        <v>-50.709700000001249</v>
      </c>
    </row>
    <row r="20" spans="1:42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f>+AO20-AN20</f>
        <v>4716.3784000000014</v>
      </c>
    </row>
    <row r="21" spans="1:42" s="13" customFormat="1" ht="23.25" customHeight="1" thickTop="1" thickBot="1" x14ac:dyDescent="0.3">
      <c r="B21" s="55"/>
      <c r="C21" s="92" t="s">
        <v>72</v>
      </c>
      <c r="D21" s="56"/>
      <c r="E21" s="58">
        <f t="shared" ref="E21:AP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3994.9185610000004</v>
      </c>
    </row>
    <row r="22" spans="1:42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22">
        <f>+AO22-AN22</f>
        <v>-2216.0120999999999</v>
      </c>
    </row>
    <row r="23" spans="1:42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>SUM(AM22)</f>
        <v>12659.1751</v>
      </c>
      <c r="AN23" s="64">
        <f>SUM(AN22)</f>
        <v>12342.3627</v>
      </c>
      <c r="AO23" s="64">
        <f>SUM(AO22)</f>
        <v>10126.3506</v>
      </c>
      <c r="AP23" s="64">
        <f>+AP22</f>
        <v>-2216.0120999999999</v>
      </c>
    </row>
    <row r="24" spans="1:42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f>+AO24-AN24</f>
        <v>-53825.290999999968</v>
      </c>
    </row>
    <row r="25" spans="1:42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f>+AO25-AN25</f>
        <v>31700.002399999998</v>
      </c>
    </row>
    <row r="26" spans="1:42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>
        <f t="shared" si="0"/>
        <v>0</v>
      </c>
    </row>
    <row r="27" spans="1:42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>
        <f t="shared" si="0"/>
        <v>0</v>
      </c>
    </row>
    <row r="28" spans="1:42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>
        <f t="shared" si="0"/>
        <v>0</v>
      </c>
    </row>
    <row r="29" spans="1:42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f>+AO29-AN29</f>
        <v>10480.857400000008</v>
      </c>
    </row>
    <row r="30" spans="1:42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f>+AO30-AN30</f>
        <v>-565.91989999999998</v>
      </c>
    </row>
    <row r="31" spans="1:42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5">SUM(E24:E30)</f>
        <v>1268967.9424999999</v>
      </c>
      <c r="F31" s="37">
        <f t="shared" si="5"/>
        <v>1216917.8742999998</v>
      </c>
      <c r="G31" s="37">
        <f t="shared" si="5"/>
        <v>1148593.0918000001</v>
      </c>
      <c r="H31" s="37">
        <f t="shared" si="5"/>
        <v>1072980.0314000002</v>
      </c>
      <c r="I31" s="37">
        <f t="shared" si="5"/>
        <v>1035582.2769000002</v>
      </c>
      <c r="J31" s="37">
        <f t="shared" si="5"/>
        <v>1069342.2167</v>
      </c>
      <c r="K31" s="37">
        <f t="shared" si="5"/>
        <v>1287092.5625</v>
      </c>
      <c r="L31" s="37">
        <f t="shared" si="5"/>
        <v>1453667.7590000001</v>
      </c>
      <c r="M31" s="37">
        <f t="shared" si="5"/>
        <v>1502819</v>
      </c>
      <c r="N31" s="37">
        <f t="shared" si="5"/>
        <v>1363260.5220999999</v>
      </c>
      <c r="O31" s="37">
        <f t="shared" si="5"/>
        <v>1366452.6982</v>
      </c>
      <c r="P31" s="37">
        <f t="shared" si="5"/>
        <v>1189500.1118000001</v>
      </c>
      <c r="Q31" s="37">
        <f t="shared" si="5"/>
        <v>1159931.7741</v>
      </c>
      <c r="R31" s="37">
        <f t="shared" si="5"/>
        <v>1204760.4596000002</v>
      </c>
      <c r="S31" s="37">
        <f t="shared" ref="S31:X31" si="6">SUM(S24:S30)</f>
        <v>866263.56599999999</v>
      </c>
      <c r="T31" s="37">
        <f t="shared" si="6"/>
        <v>757330.14939999999</v>
      </c>
      <c r="U31" s="37">
        <f t="shared" si="6"/>
        <v>811774.32869999995</v>
      </c>
      <c r="V31" s="37">
        <f t="shared" si="6"/>
        <v>791291.49400000006</v>
      </c>
      <c r="W31" s="37">
        <f t="shared" si="6"/>
        <v>1301428.1148000001</v>
      </c>
      <c r="X31" s="37">
        <f t="shared" si="6"/>
        <v>1254957.2588</v>
      </c>
      <c r="Y31" s="37">
        <f t="shared" ref="Y31:AE31" si="7">SUM(Y24:Y30)</f>
        <v>1298103.0346000001</v>
      </c>
      <c r="Z31" s="37">
        <f t="shared" si="7"/>
        <v>1208795.7321000001</v>
      </c>
      <c r="AA31" s="37">
        <f t="shared" si="7"/>
        <v>1446184.6390999998</v>
      </c>
      <c r="AB31" s="37">
        <f t="shared" si="7"/>
        <v>1316321.5256000001</v>
      </c>
      <c r="AC31" s="37">
        <f t="shared" si="7"/>
        <v>1107916.8588</v>
      </c>
      <c r="AD31" s="37">
        <f t="shared" si="7"/>
        <v>1128866.6844000001</v>
      </c>
      <c r="AE31" s="37">
        <f t="shared" si="7"/>
        <v>1026923.0386</v>
      </c>
      <c r="AF31" s="37">
        <f t="shared" ref="AF31:AP31" si="8">SUM(AF24:AF30)</f>
        <v>826639.56410000008</v>
      </c>
      <c r="AG31" s="37">
        <f t="shared" si="8"/>
        <v>735439.67606129032</v>
      </c>
      <c r="AH31" s="37">
        <f t="shared" si="8"/>
        <v>1023619.8715733334</v>
      </c>
      <c r="AI31" s="37">
        <f t="shared" si="8"/>
        <v>778563.53745806415</v>
      </c>
      <c r="AJ31" s="37">
        <f t="shared" si="8"/>
        <v>805640.00127741951</v>
      </c>
      <c r="AK31" s="37">
        <f t="shared" si="8"/>
        <v>1229208.8168000001</v>
      </c>
      <c r="AL31" s="37">
        <f t="shared" si="8"/>
        <v>1322345.28</v>
      </c>
      <c r="AM31" s="37">
        <f>SUM(AM24:AM30)</f>
        <v>1381727.6469999999</v>
      </c>
      <c r="AN31" s="37">
        <f>SUM(AN24:AN30)</f>
        <v>1319432.8278999999</v>
      </c>
      <c r="AO31" s="37">
        <f>SUM(AO24:AO30)</f>
        <v>1307222.4768000001</v>
      </c>
      <c r="AP31" s="37">
        <f t="shared" si="8"/>
        <v>-12210.351099999963</v>
      </c>
    </row>
    <row r="32" spans="1:42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2" s="13" customFormat="1" ht="33" thickTop="1" thickBot="1" x14ac:dyDescent="0.3">
      <c r="B33" s="73"/>
      <c r="C33" s="88" t="s">
        <v>79</v>
      </c>
      <c r="D33" s="89"/>
      <c r="E33" s="91">
        <f t="shared" ref="E33:T33" si="9">+SUM(E21,E23,E31)</f>
        <v>1315946.6183</v>
      </c>
      <c r="F33" s="91">
        <f t="shared" si="9"/>
        <v>1264159.3536999999</v>
      </c>
      <c r="G33" s="91">
        <f t="shared" si="9"/>
        <v>1194725.7081000002</v>
      </c>
      <c r="H33" s="91">
        <f t="shared" si="9"/>
        <v>1119085.7702000001</v>
      </c>
      <c r="I33" s="91">
        <f t="shared" si="9"/>
        <v>1085771.4066000001</v>
      </c>
      <c r="J33" s="91">
        <f t="shared" si="9"/>
        <v>1121340.8311999999</v>
      </c>
      <c r="K33" s="91">
        <f t="shared" si="9"/>
        <v>1340583.2341</v>
      </c>
      <c r="L33" s="91">
        <f t="shared" si="9"/>
        <v>1509143.8179000001</v>
      </c>
      <c r="M33" s="91">
        <f t="shared" si="9"/>
        <v>1555961</v>
      </c>
      <c r="N33" s="91">
        <f t="shared" si="9"/>
        <v>1419451.6309</v>
      </c>
      <c r="O33" s="91">
        <f t="shared" si="9"/>
        <v>1418369.9406000001</v>
      </c>
      <c r="P33" s="91">
        <f t="shared" si="9"/>
        <v>1243898.9653</v>
      </c>
      <c r="Q33" s="91">
        <f t="shared" si="9"/>
        <v>1211720.6915</v>
      </c>
      <c r="R33" s="91">
        <f t="shared" si="9"/>
        <v>1249771.2884000002</v>
      </c>
      <c r="S33" s="91">
        <f t="shared" si="9"/>
        <v>903310.04019999993</v>
      </c>
      <c r="T33" s="91">
        <f t="shared" si="9"/>
        <v>790178.82979999995</v>
      </c>
      <c r="U33" s="91">
        <f t="shared" ref="U33:AA33" si="10">+SUM(U21,U23,U31)</f>
        <v>845915.21269999992</v>
      </c>
      <c r="V33" s="91">
        <f t="shared" si="10"/>
        <v>832774.50060000003</v>
      </c>
      <c r="W33" s="91">
        <f t="shared" si="10"/>
        <v>1346101.4936000002</v>
      </c>
      <c r="X33" s="91">
        <f t="shared" si="10"/>
        <v>1298655.1539999999</v>
      </c>
      <c r="Y33" s="91">
        <f t="shared" si="10"/>
        <v>1342976.2357000001</v>
      </c>
      <c r="Z33" s="91">
        <f t="shared" si="10"/>
        <v>1254828.3513000002</v>
      </c>
      <c r="AA33" s="91">
        <f t="shared" si="10"/>
        <v>1490754.6923999998</v>
      </c>
      <c r="AB33" s="91">
        <f t="shared" ref="AB33:AG33" si="11">+SUM(AB21,AB23,AB31)</f>
        <v>1361515.5016000001</v>
      </c>
      <c r="AC33" s="91">
        <f t="shared" si="11"/>
        <v>1150031.7105</v>
      </c>
      <c r="AD33" s="91">
        <f t="shared" si="11"/>
        <v>1172289.7332000001</v>
      </c>
      <c r="AE33" s="91">
        <f t="shared" si="11"/>
        <v>1067744.5913</v>
      </c>
      <c r="AF33" s="91">
        <f t="shared" si="11"/>
        <v>871274.07210000011</v>
      </c>
      <c r="AG33" s="91">
        <f t="shared" si="11"/>
        <v>780865.31401290325</v>
      </c>
      <c r="AH33" s="91">
        <f t="shared" ref="AH33" si="12">+SUM(AH21,AH23,AH31)</f>
        <v>1068128.4027200001</v>
      </c>
      <c r="AI33" s="91">
        <f>+SUM(AI21,AI23,AI31)</f>
        <v>823834.10490645119</v>
      </c>
      <c r="AJ33" s="91">
        <f t="shared" ref="AJ33:AL33" si="13">+SUM(AJ21,AJ23,AJ31)</f>
        <v>850929.25434516149</v>
      </c>
      <c r="AK33" s="91">
        <f t="shared" si="13"/>
        <v>1273570.5606000002</v>
      </c>
      <c r="AL33" s="91">
        <f t="shared" si="13"/>
        <v>1367318.6092000001</v>
      </c>
      <c r="AM33" s="91">
        <f t="shared" ref="AM33" si="14">+SUM(AM21,AM23,AM31)</f>
        <v>1428097.6161999998</v>
      </c>
      <c r="AN33" s="91">
        <f>+SUM(AN21,AN23,AN31)</f>
        <v>1366833.5268389999</v>
      </c>
      <c r="AO33" s="91">
        <f>+SUM(AO21,AO23,AO31)</f>
        <v>1356402.0822000001</v>
      </c>
      <c r="AP33" s="91">
        <f>+AP21+AP23+AP31</f>
        <v>-10431.444638999963</v>
      </c>
    </row>
    <row r="34" spans="2:42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</row>
    <row r="35" spans="2:42" ht="16.5" customHeight="1" x14ac:dyDescent="0.25">
      <c r="C35" s="78"/>
      <c r="D35" s="31"/>
      <c r="E35" s="3"/>
      <c r="K35" s="3"/>
      <c r="AP35" s="3"/>
    </row>
    <row r="37" spans="2:42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8">
    <mergeCell ref="C3:AP3"/>
    <mergeCell ref="C24:C25"/>
    <mergeCell ref="C8:D8"/>
    <mergeCell ref="E8:P8"/>
    <mergeCell ref="Q8:AB8"/>
    <mergeCell ref="C5:AP5"/>
    <mergeCell ref="C4:AP4"/>
    <mergeCell ref="AC8:AN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6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2022-01-14T03:42:59Z</cp:lastPrinted>
  <dcterms:created xsi:type="dcterms:W3CDTF">1997-07-01T22:48:52Z</dcterms:created>
  <dcterms:modified xsi:type="dcterms:W3CDTF">2022-02-10T13:25:13Z</dcterms:modified>
</cp:coreProperties>
</file>